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20" windowWidth="12390" windowHeight="9195" activeTab="2"/>
  </bookViews>
  <sheets>
    <sheet name="3" sheetId="1" r:id="rId1"/>
    <sheet name="5" sheetId="2" r:id="rId2"/>
    <sheet name="7" sheetId="3" r:id="rId3"/>
    <sheet name="9" sheetId="4" r:id="rId4"/>
  </sheets>
  <definedNames>
    <definedName name="_xlnm.Print_Titles" localSheetId="2">'7'!$8:$9</definedName>
    <definedName name="_xlnm.Print_Area" localSheetId="0">'3'!$A$1:$D$23</definedName>
    <definedName name="_xlnm.Print_Area" localSheetId="2">'7'!$A$1:$H$89</definedName>
  </definedNames>
  <calcPr fullCalcOnLoad="1"/>
</workbook>
</file>

<file path=xl/sharedStrings.xml><?xml version="1.0" encoding="utf-8"?>
<sst xmlns="http://schemas.openxmlformats.org/spreadsheetml/2006/main" count="519" uniqueCount="196">
  <si>
    <t>Наименование</t>
  </si>
  <si>
    <t>Дотации бюджетам поселений на выравнивание бюджетной обеспеченности</t>
  </si>
  <si>
    <t>№ п/п</t>
  </si>
  <si>
    <t>Сумма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</si>
  <si>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</si>
  <si>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</si>
  <si>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</si>
  <si>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</si>
  <si>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</si>
  <si>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</si>
  <si>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</si>
  <si>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</si>
  <si>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</si>
  <si>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</si>
  <si>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</si>
  <si>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</si>
  <si>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</si>
  <si>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</si>
  <si>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</si>
  <si>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</si>
  <si>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</si>
  <si>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</si>
  <si>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</si>
  <si>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</si>
  <si>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</si>
  <si>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</si>
  <si>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03</t>
  </si>
  <si>
    <t>ЖИЛИЩНО - КОММУНАЛЬНОЕ ХОЗЯЙСТВО</t>
  </si>
  <si>
    <t>05</t>
  </si>
  <si>
    <t>10</t>
  </si>
  <si>
    <t>11</t>
  </si>
  <si>
    <t>ВСЕГО РАСХОДОВ</t>
  </si>
  <si>
    <t>000</t>
  </si>
  <si>
    <t>сумма</t>
  </si>
  <si>
    <t>Итого</t>
  </si>
  <si>
    <t>Резервные фонды</t>
  </si>
  <si>
    <t>121</t>
  </si>
  <si>
    <t>Закупка товаров, работ, услуг в сфере информационно-коммуникационных технологий</t>
  </si>
  <si>
    <t>244</t>
  </si>
  <si>
    <t>852</t>
  </si>
  <si>
    <t>870</t>
  </si>
  <si>
    <t>Осуществление первичного воинского учета на территориях, где отсутствуют военные комиссариаты</t>
  </si>
  <si>
    <t>540</t>
  </si>
  <si>
    <t xml:space="preserve">000 </t>
  </si>
  <si>
    <t>2 00 00000 00 0000 000</t>
  </si>
  <si>
    <t>2 02 00000 00 0000 000</t>
  </si>
  <si>
    <t>2 02 01000 00 0000 151</t>
  </si>
  <si>
    <t>2 02 03000 00 0000 151</t>
  </si>
  <si>
    <t>2 02 04000 00 0000 151</t>
  </si>
  <si>
    <t>ДОТАЦИИ БЮДЖЕТАМ СУБЪЕКТОВ РОССИЙСКОЙ ФЕДЕРАЦИИ И МУНИЦИПАЛЬНЫХ ОБРАЗОВАНИЙ</t>
  </si>
  <si>
    <t>ИНЫЕ МЕЖБЮДЖЕТНЫЕ ТРАНСФЕРТЫ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</si>
  <si>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</si>
  <si>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</si>
  <si>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</si>
  <si>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Доплаты к пенсиям  муниципальных служащих</t>
  </si>
  <si>
    <t>Резервные средства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</si>
  <si>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</si>
  <si>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</si>
  <si>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</si>
  <si>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</si>
  <si>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</si>
  <si>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 xml:space="preserve">Фонд оплаты труда государственных (муниципальных) органов и взносы по обязательному социальному страхованию
</t>
  </si>
  <si>
    <t>Прочая закупка товаров, работ и услуг для обеспечения
государственных (муниципальных) нужд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</si>
  <si>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</si>
  <si>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2 02 09000 00 0000 151</t>
  </si>
  <si>
    <t>Прочие безвозмездные поступления от других бюджетов бюджетной системы</t>
  </si>
  <si>
    <t>Прочие безвозмездные поступления в бюджеты поселений от бюджетов муниципальных районов</t>
  </si>
  <si>
    <t>ВСЕГО</t>
  </si>
  <si>
    <t>929</t>
  </si>
  <si>
    <t>00</t>
  </si>
  <si>
    <t>000 00 00</t>
  </si>
  <si>
    <t>929 01 05 00 00 00 0000 000</t>
  </si>
  <si>
    <t>929 01 05 00 00 00 0000 500</t>
  </si>
  <si>
    <t>929 01 05 02 01 10 0000 510</t>
  </si>
  <si>
    <t>929 01 05 00 00 00 0000 600</t>
  </si>
  <si>
    <t>929 01 05 01 01 10 0000 610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</si>
  <si>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</si>
  <si>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</si>
  <si>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</si>
  <si>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</si>
  <si>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0111</t>
  </si>
  <si>
    <t>0200</t>
  </si>
  <si>
    <t>НАЦИОНАЛЬНАЯ ОБОРОНА</t>
  </si>
  <si>
    <t>0203</t>
  </si>
  <si>
    <t>0500</t>
  </si>
  <si>
    <t>ЖИЛИЩНО-КОММУНАЛЬНОЕ ХОЗЯЙСТВО</t>
  </si>
  <si>
    <t>0503</t>
  </si>
  <si>
    <t>1000</t>
  </si>
  <si>
    <t>1001</t>
  </si>
  <si>
    <t>Массовый спорт</t>
  </si>
  <si>
    <t xml:space="preserve">ВСЕГО РАСХОДОВ </t>
  </si>
  <si>
    <t>Осуществление полномочий муниципального района по содержанию автомобильных дорог  в соответствии с заключенными соглашениями</t>
  </si>
  <si>
    <t>Осуществление полномочий муниципального района по организации водоснабжения  в соответствии с заключенными соглашениями</t>
  </si>
  <si>
    <t>КУЛЬТУРА, КИНЕМАТОГРАФИЯ</t>
  </si>
  <si>
    <t>08</t>
  </si>
  <si>
    <t>Культура</t>
  </si>
  <si>
    <t>0800</t>
  </si>
  <si>
    <t>0801</t>
  </si>
  <si>
    <t>НАЦИОНАЛЬНАЯ ЭКОНОМИКА</t>
  </si>
  <si>
    <t>Дорожное хозяйство (дорожные фонды)</t>
  </si>
  <si>
    <t>09</t>
  </si>
  <si>
    <t>0400</t>
  </si>
  <si>
    <t>0409</t>
  </si>
  <si>
    <t>9990091100</t>
  </si>
  <si>
    <t>9990090100</t>
  </si>
  <si>
    <t>99900Р0500</t>
  </si>
  <si>
    <t>99900Р0600</t>
  </si>
  <si>
    <t>99900Р0700</t>
  </si>
  <si>
    <t>9990051180</t>
  </si>
  <si>
    <t>99900Д1800</t>
  </si>
  <si>
    <t>99900П0400</t>
  </si>
  <si>
    <t>9990088100</t>
  </si>
  <si>
    <t>9990082500</t>
  </si>
  <si>
    <t>Расходы на проведение мероприятий в области физической культуры и спорта</t>
  </si>
  <si>
    <t>9990088200</t>
  </si>
  <si>
    <t>Резервные фонды местной администраций по ликвидации чрезвычайных ситуаций и последствий стихийных бедствий</t>
  </si>
  <si>
    <t>9990082630</t>
  </si>
  <si>
    <t>350</t>
  </si>
  <si>
    <t>Начисления на выплаты по оплате труда</t>
  </si>
  <si>
    <t>129</t>
  </si>
  <si>
    <t>Заработная плата</t>
  </si>
  <si>
    <t xml:space="preserve">01 </t>
  </si>
  <si>
    <t>2 02 90054 10 0000 151</t>
  </si>
  <si>
    <t>2 02 35118 10 0000 151</t>
  </si>
  <si>
    <t>2 02 40014 10 0000 151</t>
  </si>
  <si>
    <t>120</t>
  </si>
  <si>
    <t>Дотации на выравнивание бюджетной обеспеченности</t>
  </si>
  <si>
    <t>2 02 15001 00 0000 151</t>
  </si>
  <si>
    <t>2 02 15001 10 0000 151</t>
  </si>
  <si>
    <t>99900Р0000</t>
  </si>
  <si>
    <t>Иные 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</si>
  <si>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Мероприятия по благоустройству</t>
  </si>
  <si>
    <t>Другие вопросы в области жилищно-коммунального хозяйства</t>
  </si>
  <si>
    <t>0505</t>
  </si>
  <si>
    <t>Приложение 3</t>
  </si>
  <si>
    <t>Приложение 5</t>
  </si>
  <si>
    <t>Приложение 7</t>
  </si>
  <si>
    <t>Приложение 9</t>
  </si>
  <si>
    <t xml:space="preserve"> </t>
  </si>
  <si>
    <t>Налоги, пошлины, сборы</t>
  </si>
  <si>
    <t xml:space="preserve"> Межбюджетные трансферты на осуществление части полномочий по формированию и исполнению бюджета поселения</t>
  </si>
  <si>
    <t xml:space="preserve"> Иные межбюджетные трансферты на осуществление части полномочий сельских поселений по контролю за исполнением бюджетов поселений в соответствии с заключенными соглашениями</t>
  </si>
  <si>
    <t xml:space="preserve"> Иные межбюджетные трансферты, передаваемые бюджетам муниципальных районов из бюджетов сельских поселений  на осуществление  полномочий  внутреннего финансового контроля</t>
  </si>
  <si>
    <t xml:space="preserve"> 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соответствии с заключенными соглашениями</t>
  </si>
  <si>
    <t>0804</t>
  </si>
  <si>
    <t>Другие вопросы в области культуры и кинематографии</t>
  </si>
  <si>
    <t>2022г.</t>
  </si>
  <si>
    <t>Закупка энергетических ресурсов</t>
  </si>
  <si>
    <t>247</t>
  </si>
  <si>
    <t>99900П0600</t>
  </si>
  <si>
    <t>99900Р1000</t>
  </si>
  <si>
    <t>к  решению Совета депутатов</t>
  </si>
  <si>
    <t>к решению Совета депутатов</t>
  </si>
  <si>
    <t>Объем безвозмездных поступлений на 2022 год</t>
  </si>
  <si>
    <t>Распределение бюджетных ассигнований по разделам и подразделам бюджетной классификации расходов бюджетов на 2022 год</t>
  </si>
  <si>
    <t>Ведомственная структура расходов местного бюджета на 2022 год</t>
  </si>
  <si>
    <t>99900Р0300</t>
  </si>
  <si>
    <t>Другие общегосударственные вопросы</t>
  </si>
  <si>
    <t>13</t>
  </si>
  <si>
    <t>Обеспечение хозяйственного обслуживания органов местного самоуправления</t>
  </si>
  <si>
    <t>9990021000</t>
  </si>
  <si>
    <t>Фонд полаты труда казенных учреждений и взносы по обязательному социальному страхованию</t>
  </si>
  <si>
    <t>110</t>
  </si>
  <si>
    <t>111</t>
  </si>
  <si>
    <t>119</t>
  </si>
  <si>
    <t>Другие вопросы в области культуры и киноматографии</t>
  </si>
  <si>
    <t>Иные пенсии, социальные доплаты к пенсиям</t>
  </si>
  <si>
    <t>312</t>
  </si>
  <si>
    <t>Источники финансирования дефицита местного бюджета на 2022 год</t>
  </si>
  <si>
    <t>0113</t>
  </si>
  <si>
    <t>МО сельское поселение "Майск"</t>
  </si>
  <si>
    <t xml:space="preserve">"Майск"  на 2022 год и на плановый период 2023 и 2024 годов </t>
  </si>
  <si>
    <t xml:space="preserve">Мероприятия по реализации муниципальной программы "Организация общественных работ по Курумканскому району " </t>
  </si>
  <si>
    <t xml:space="preserve"> Иные межбюджетные трансферты, передаваемые бюджетам муниципальных районов из бюджетов сельских поселений  на осуществление части полномочий сельских поселений по определению поставщиков(подрядчиков,исполнителей) в соответствии с заключенными соглашениями</t>
  </si>
  <si>
    <t>Коммунальное хозяйство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</si>
  <si>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</si>
  <si>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</si>
  <si>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99900Р2500</t>
  </si>
  <si>
    <t>99900Р1500</t>
  </si>
  <si>
    <t xml:space="preserve"> Организация досуга и обеспечения жителей поселений услугами организаций культуры </t>
  </si>
  <si>
    <t>Иные межбюджетные трансферты на осуществление полномочий сельских поселений по хозяйственно-транспортному обслуживанию организаций культуры</t>
  </si>
  <si>
    <t xml:space="preserve">Иные межбюджетные трансферты на осуществление  полномочий по созданию условий для организации досуга и обеспечения жителей поселений услугами организаций культуры </t>
  </si>
  <si>
    <t>0502</t>
  </si>
  <si>
    <t>9990087100</t>
  </si>
  <si>
    <t>Администрация сельского  поселения "Майск"</t>
  </si>
  <si>
    <t>«О бюджете муниципального образования  сельское  поселение</t>
  </si>
  <si>
    <t>«О  бюджете муниципального образования  сельское  поселение</t>
  </si>
  <si>
    <t>(рублей)</t>
  </si>
  <si>
    <t>( рублей)</t>
  </si>
  <si>
    <t>99900 Р5000</t>
  </si>
  <si>
    <t>Иные межбюджетные трансферты на осуществление  полномочий по  организации  благоустройства территории поселения в рамках реализации  проекта "1000 дворов"</t>
  </si>
  <si>
    <t xml:space="preserve">Иные межбюджетные трансферты на осуществление  полномочий по  организации  благоустройства </t>
  </si>
  <si>
    <t>от  " 16  "февраля  2022 года №XLII-3</t>
  </si>
  <si>
    <t>от  "16 " февраля  2022 года № XLII-3</t>
  </si>
  <si>
    <t>от  "16"февраля 2022 года №XLII-3</t>
  </si>
  <si>
    <t>от  "16 " февраля 2022 года №XLII-3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</si>
</sst>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[$-FC19]d\ mmmm\ yyyy\ &quot;г.&quot;"/>
    <numFmt numFmtId="188" formatCode="0.0000"/>
    <numFmt numFmtId="189" formatCode="0.00000"/>
    <numFmt numFmtId="190" formatCode="0.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9"/>
      <color indexed="8"/>
      <name val="Times New Roman"/>
      <family val="1"/>
    </font>
    <font>
      <sz val="9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49" fontId="28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3" fillId="0" borderId="10" xfId="53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top" wrapText="1"/>
    </xf>
    <xf numFmtId="49" fontId="25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0" fontId="26" fillId="0" borderId="10" xfId="53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23" fillId="0" borderId="0" xfId="0" applyFont="1" applyFill="1" applyAlignment="1">
      <alignment/>
    </xf>
    <xf numFmtId="0" fontId="23" fillId="24" borderId="0" xfId="0" applyFont="1" applyFill="1" applyAlignment="1">
      <alignment/>
    </xf>
    <xf numFmtId="49" fontId="28" fillId="0" borderId="10" xfId="53" applyNumberFormat="1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23" fillId="25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25" borderId="0" xfId="0" applyFont="1" applyFill="1" applyAlignment="1">
      <alignment horizontal="right"/>
    </xf>
    <xf numFmtId="0" fontId="28" fillId="25" borderId="10" xfId="0" applyFont="1" applyFill="1" applyBorder="1" applyAlignment="1">
      <alignment horizontal="left" vertical="center" wrapText="1"/>
    </xf>
    <xf numFmtId="49" fontId="28" fillId="25" borderId="10" xfId="0" applyNumberFormat="1" applyFont="1" applyFill="1" applyBorder="1" applyAlignment="1">
      <alignment horizontal="center" vertical="center" wrapText="1"/>
    </xf>
    <xf numFmtId="0" fontId="25" fillId="0" borderId="10" xfId="53" applyFont="1" applyFill="1" applyBorder="1" applyAlignment="1">
      <alignment horizontal="left" vertical="center" wrapText="1"/>
      <protection/>
    </xf>
    <xf numFmtId="0" fontId="20" fillId="0" borderId="10" xfId="53" applyFont="1" applyFill="1" applyBorder="1" applyAlignment="1">
      <alignment horizontal="left" vertical="center" wrapText="1"/>
      <protection/>
    </xf>
    <xf numFmtId="49" fontId="31" fillId="0" borderId="10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49" fontId="31" fillId="0" borderId="10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/>
    </xf>
    <xf numFmtId="2" fontId="25" fillId="0" borderId="10" xfId="0" applyNumberFormat="1" applyFont="1" applyBorder="1" applyAlignment="1">
      <alignment horizontal="right" vertical="top" wrapText="1"/>
    </xf>
    <xf numFmtId="2" fontId="25" fillId="0" borderId="10" xfId="0" applyNumberFormat="1" applyFont="1" applyBorder="1" applyAlignment="1">
      <alignment horizontal="right" vertical="center" wrapText="1"/>
    </xf>
    <xf numFmtId="2" fontId="20" fillId="0" borderId="10" xfId="0" applyNumberFormat="1" applyFont="1" applyBorder="1" applyAlignment="1">
      <alignment horizontal="right" vertical="center" wrapText="1"/>
    </xf>
    <xf numFmtId="0" fontId="23" fillId="26" borderId="0" xfId="0" applyFont="1" applyFill="1" applyAlignment="1">
      <alignment/>
    </xf>
    <xf numFmtId="0" fontId="28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right" wrapText="1"/>
    </xf>
    <xf numFmtId="0" fontId="20" fillId="25" borderId="0" xfId="0" applyFont="1" applyFill="1" applyAlignment="1">
      <alignment horizontal="right"/>
    </xf>
    <xf numFmtId="2" fontId="20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right" vertical="center"/>
    </xf>
    <xf numFmtId="2" fontId="20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Fill="1" applyBorder="1" applyAlignment="1">
      <alignment horizontal="right" vertical="center" wrapText="1"/>
    </xf>
    <xf numFmtId="2" fontId="26" fillId="0" borderId="10" xfId="0" applyNumberFormat="1" applyFont="1" applyBorder="1" applyAlignment="1">
      <alignment horizontal="right" vertical="center"/>
    </xf>
    <xf numFmtId="2" fontId="28" fillId="25" borderId="10" xfId="0" applyNumberFormat="1" applyFont="1" applyFill="1" applyBorder="1" applyAlignment="1">
      <alignment horizontal="right" vertical="center"/>
    </xf>
    <xf numFmtId="49" fontId="26" fillId="25" borderId="10" xfId="0" applyNumberFormat="1" applyFont="1" applyFill="1" applyBorder="1" applyAlignment="1">
      <alignment horizontal="center" vertical="center" wrapText="1"/>
    </xf>
    <xf numFmtId="0" fontId="26" fillId="0" borderId="10" xfId="53" applyFont="1" applyFill="1" applyBorder="1" applyAlignment="1">
      <alignment horizontal="center" vertical="center" wrapText="1"/>
      <protection/>
    </xf>
    <xf numFmtId="2" fontId="26" fillId="25" borderId="10" xfId="0" applyNumberFormat="1" applyFont="1" applyFill="1" applyBorder="1" applyAlignment="1">
      <alignment horizontal="right" vertical="center"/>
    </xf>
    <xf numFmtId="2" fontId="26" fillId="25" borderId="10" xfId="0" applyNumberFormat="1" applyFont="1" applyFill="1" applyBorder="1" applyAlignment="1">
      <alignment horizontal="right" vertical="center" wrapText="1"/>
    </xf>
    <xf numFmtId="0" fontId="26" fillId="0" borderId="10" xfId="0" applyFont="1" applyBorder="1" applyAlignment="1">
      <alignment vertical="top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vertical="top" wrapText="1"/>
    </xf>
    <xf numFmtId="0" fontId="20" fillId="25" borderId="0" xfId="0" applyFont="1" applyFill="1" applyAlignment="1">
      <alignment horizontal="right"/>
    </xf>
    <xf numFmtId="0" fontId="27" fillId="25" borderId="0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right" vertical="center" wrapText="1"/>
    </xf>
    <xf numFmtId="0" fontId="30" fillId="0" borderId="13" xfId="0" applyFont="1" applyBorder="1" applyAlignment="1">
      <alignment horizontal="right" wrapText="1"/>
    </xf>
    <xf numFmtId="0" fontId="30" fillId="0" borderId="11" xfId="0" applyFont="1" applyBorder="1" applyAlignment="1">
      <alignment horizontal="right" wrapText="1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25" borderId="0" xfId="0" applyFont="1" applyFill="1" applyAlignment="1">
      <alignment horizontal="right"/>
    </xf>
    <xf numFmtId="185" fontId="28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SheetLayoutView="100" workbookViewId="0" topLeftCell="A1">
      <selection activeCell="H13" sqref="H13"/>
    </sheetView>
  </sheetViews>
  <sheetFormatPr defaultColWidth="9.00390625" defaultRowHeight="12.75"/>
  <cols>
    <col min="1" max="1" width="6.875" style="4" customWidth="1"/>
    <col min="2" max="2" width="26.25390625" style="4" customWidth="1"/>
    <col min="3" max="3" width="57.625" style="4" customWidth="1"/>
    <col min="4" max="4" width="14.25390625" style="4" customWidth="1"/>
    <col min="5" max="16384" width="9.125" style="4" customWidth="1"/>
  </cols>
  <sheetData>
    <row r="1" ht="15.75" customHeight="1">
      <c r="D1" s="1" t="s">
        <v>134</v>
      </c>
    </row>
    <row r="2" ht="15">
      <c r="D2" s="1" t="s">
        <v>152</v>
      </c>
    </row>
    <row r="3" ht="12.75" customHeight="1">
      <c r="D3" s="1" t="s">
        <v>170</v>
      </c>
    </row>
    <row r="4" spans="2:4" ht="15">
      <c r="B4" s="5"/>
      <c r="D4" s="1" t="s">
        <v>185</v>
      </c>
    </row>
    <row r="5" spans="2:4" ht="12.75" customHeight="1">
      <c r="B5" s="6"/>
      <c r="D5" s="1" t="s">
        <v>171</v>
      </c>
    </row>
    <row r="6" spans="2:5" ht="15">
      <c r="B6" s="7"/>
      <c r="C6" s="55"/>
      <c r="D6" s="92" t="s">
        <v>192</v>
      </c>
      <c r="E6" s="5"/>
    </row>
    <row r="7" spans="2:5" ht="15">
      <c r="B7" s="7"/>
      <c r="C7" s="1"/>
      <c r="E7" s="5"/>
    </row>
    <row r="8" spans="1:5" ht="12.75" customHeight="1">
      <c r="A8" s="93" t="s">
        <v>153</v>
      </c>
      <c r="B8" s="93"/>
      <c r="C8" s="93"/>
      <c r="D8" s="93"/>
      <c r="E8" s="5"/>
    </row>
    <row r="9" spans="1:4" ht="29.25" customHeight="1">
      <c r="A9" s="93"/>
      <c r="B9" s="93"/>
      <c r="C9" s="93"/>
      <c r="D9" s="93"/>
    </row>
    <row r="10" spans="2:4" ht="12.75" customHeight="1">
      <c r="B10" s="8"/>
      <c r="C10" s="9"/>
      <c r="D10" s="11" t="s">
        <v>187</v>
      </c>
    </row>
    <row r="11" spans="1:4" ht="21" customHeight="1">
      <c r="A11" s="10" t="s">
        <v>17</v>
      </c>
      <c r="B11" s="10" t="s">
        <v>8</v>
      </c>
      <c r="C11" s="10" t="s">
        <v>0</v>
      </c>
      <c r="D11" s="10" t="s">
        <v>3</v>
      </c>
    </row>
    <row r="12" spans="1:4" ht="24" customHeight="1">
      <c r="A12" s="24">
        <v>929</v>
      </c>
      <c r="B12" s="26" t="s">
        <v>44</v>
      </c>
      <c r="C12" s="12" t="s">
        <v>4</v>
      </c>
      <c r="D12" s="67">
        <f>SUM(D14,D17,D19,D21)</f>
        <v>4691783.3100000005</v>
      </c>
    </row>
    <row r="13" spans="1:4" ht="30" customHeight="1">
      <c r="A13" s="23">
        <v>929</v>
      </c>
      <c r="B13" s="25" t="s">
        <v>45</v>
      </c>
      <c r="C13" s="3" t="s">
        <v>5</v>
      </c>
      <c r="D13" s="68">
        <f>SUM(D14,D17,D19,D21)</f>
        <v>4691783.3100000005</v>
      </c>
    </row>
    <row r="14" spans="1:4" ht="33.75" customHeight="1">
      <c r="A14" s="23">
        <v>929</v>
      </c>
      <c r="B14" s="2" t="s">
        <v>46</v>
      </c>
      <c r="C14" s="3" t="s">
        <v>49</v>
      </c>
      <c r="D14" s="68">
        <f>SUM(D15)</f>
        <v>3143.31</v>
      </c>
    </row>
    <row r="15" spans="1:4" ht="33.75" customHeight="1">
      <c r="A15" s="23">
        <v>929</v>
      </c>
      <c r="B15" s="2" t="s">
        <v>127</v>
      </c>
      <c r="C15" s="3" t="s">
        <v>126</v>
      </c>
      <c r="D15" s="69">
        <f>SUM(D16)</f>
        <v>3143.31</v>
      </c>
    </row>
    <row r="16" spans="1:4" ht="31.5" customHeight="1">
      <c r="A16" s="23">
        <v>929</v>
      </c>
      <c r="B16" s="2" t="s">
        <v>128</v>
      </c>
      <c r="C16" s="3" t="s">
        <v>1</v>
      </c>
      <c r="D16" s="69">
        <v>3143.31</v>
      </c>
    </row>
    <row r="17" spans="1:4" ht="45">
      <c r="A17" s="23">
        <v>929</v>
      </c>
      <c r="B17" s="2" t="s">
        <v>47</v>
      </c>
      <c r="C17" s="3" t="s">
        <v>6</v>
      </c>
      <c r="D17" s="68">
        <f>SUM(D18)</f>
        <v>164300</v>
      </c>
    </row>
    <row r="18" spans="1:4" ht="45">
      <c r="A18" s="23">
        <v>929</v>
      </c>
      <c r="B18" s="2" t="s">
        <v>123</v>
      </c>
      <c r="C18" s="3" t="s">
        <v>7</v>
      </c>
      <c r="D18" s="69">
        <v>164300</v>
      </c>
    </row>
    <row r="19" spans="1:4" ht="31.5" customHeight="1">
      <c r="A19" s="23">
        <v>929</v>
      </c>
      <c r="B19" s="2" t="s">
        <v>48</v>
      </c>
      <c r="C19" s="3" t="s">
        <v>50</v>
      </c>
      <c r="D19" s="68">
        <f>SUM(D20)</f>
        <v>610240</v>
      </c>
    </row>
    <row r="20" spans="1:4" ht="60.75" customHeight="1">
      <c r="A20" s="23">
        <v>929</v>
      </c>
      <c r="B20" s="2" t="s">
        <v>124</v>
      </c>
      <c r="C20" s="3" t="s">
        <v>63</v>
      </c>
      <c r="D20" s="69">
        <v>610240</v>
      </c>
    </row>
    <row r="21" spans="1:4" ht="36" customHeight="1">
      <c r="A21" s="23">
        <v>929</v>
      </c>
      <c r="B21" s="2" t="s">
        <v>64</v>
      </c>
      <c r="C21" s="3" t="s">
        <v>65</v>
      </c>
      <c r="D21" s="68">
        <f>SUM(D22)</f>
        <v>3914100</v>
      </c>
    </row>
    <row r="22" spans="1:4" ht="29.25" customHeight="1">
      <c r="A22" s="23">
        <v>929</v>
      </c>
      <c r="B22" s="2" t="s">
        <v>122</v>
      </c>
      <c r="C22" s="3" t="s">
        <v>66</v>
      </c>
      <c r="D22" s="69">
        <v>3914100</v>
      </c>
    </row>
    <row r="23" spans="1:4" ht="14.25">
      <c r="A23" s="94" t="s">
        <v>67</v>
      </c>
      <c r="B23" s="95"/>
      <c r="C23" s="96"/>
      <c r="D23" s="74">
        <f>SUM(D12)</f>
        <v>4691783.3100000005</v>
      </c>
    </row>
    <row r="24" ht="36.75" customHeight="1"/>
    <row r="25" ht="51" customHeight="1"/>
    <row r="26" ht="36.75" customHeight="1"/>
  </sheetData>
  <sheetProtection/>
  <mergeCells count="2">
    <mergeCell ref="A8:D9"/>
    <mergeCell ref="A23:C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H13" sqref="H13"/>
    </sheetView>
  </sheetViews>
  <sheetFormatPr defaultColWidth="9.00390625" defaultRowHeight="12.75"/>
  <cols>
    <col min="2" max="2" width="61.375" style="0" customWidth="1"/>
    <col min="3" max="3" width="12.875" style="0" customWidth="1"/>
    <col min="4" max="4" width="9.625" style="0" customWidth="1"/>
    <col min="5" max="5" width="12.00390625" style="0" customWidth="1"/>
  </cols>
  <sheetData>
    <row r="1" spans="1:5" ht="15">
      <c r="A1" s="4"/>
      <c r="B1" s="98" t="s">
        <v>135</v>
      </c>
      <c r="C1" s="98"/>
      <c r="D1" s="1"/>
      <c r="E1" s="1"/>
    </row>
    <row r="2" spans="1:5" ht="15">
      <c r="A2" s="4"/>
      <c r="B2" s="98" t="s">
        <v>151</v>
      </c>
      <c r="C2" s="98"/>
      <c r="D2" s="1"/>
      <c r="E2" s="1"/>
    </row>
    <row r="3" spans="1:5" ht="15">
      <c r="A3" s="4"/>
      <c r="B3" s="98" t="s">
        <v>170</v>
      </c>
      <c r="C3" s="98"/>
      <c r="D3" s="1"/>
      <c r="E3" s="1"/>
    </row>
    <row r="4" spans="1:5" ht="15">
      <c r="A4" s="98" t="s">
        <v>186</v>
      </c>
      <c r="B4" s="98"/>
      <c r="C4" s="98"/>
      <c r="D4" s="1"/>
      <c r="E4" s="1"/>
    </row>
    <row r="5" spans="1:5" ht="15">
      <c r="A5" s="6"/>
      <c r="B5" s="98" t="s">
        <v>171</v>
      </c>
      <c r="C5" s="98"/>
      <c r="D5" s="1"/>
      <c r="E5" s="1"/>
    </row>
    <row r="6" spans="1:5" ht="15">
      <c r="A6" s="7"/>
      <c r="B6" s="99" t="s">
        <v>195</v>
      </c>
      <c r="C6" s="99"/>
      <c r="D6" s="57"/>
      <c r="E6" s="57"/>
    </row>
    <row r="7" spans="1:4" ht="15">
      <c r="A7" s="7"/>
      <c r="B7" s="1"/>
      <c r="C7" s="4"/>
      <c r="D7" s="4"/>
    </row>
    <row r="8" spans="1:4" ht="15.75">
      <c r="A8" s="97" t="s">
        <v>154</v>
      </c>
      <c r="B8" s="97"/>
      <c r="C8" s="97"/>
      <c r="D8" s="27"/>
    </row>
    <row r="9" spans="1:4" ht="15.75">
      <c r="A9" s="97"/>
      <c r="B9" s="97"/>
      <c r="C9" s="97"/>
      <c r="D9" s="27"/>
    </row>
    <row r="10" spans="1:4" ht="12.75">
      <c r="A10" s="8"/>
      <c r="B10" s="9"/>
      <c r="C10" s="11" t="s">
        <v>188</v>
      </c>
      <c r="D10" s="11"/>
    </row>
    <row r="11" spans="1:3" ht="14.25">
      <c r="A11" s="10" t="s">
        <v>8</v>
      </c>
      <c r="B11" s="10" t="s">
        <v>0</v>
      </c>
      <c r="C11" s="10" t="s">
        <v>146</v>
      </c>
    </row>
    <row r="12" spans="1:3" ht="14.25">
      <c r="A12" s="26" t="s">
        <v>76</v>
      </c>
      <c r="B12" s="12" t="s">
        <v>9</v>
      </c>
      <c r="C12" s="68">
        <f>SUM(C13+C14+C15+C16)</f>
        <v>2437823.67</v>
      </c>
    </row>
    <row r="13" spans="1:3" ht="30">
      <c r="A13" s="25" t="s">
        <v>77</v>
      </c>
      <c r="B13" s="3" t="s">
        <v>78</v>
      </c>
      <c r="C13" s="69">
        <v>652260</v>
      </c>
    </row>
    <row r="14" spans="1:3" ht="51" customHeight="1">
      <c r="A14" s="25" t="s">
        <v>79</v>
      </c>
      <c r="B14" s="3" t="s">
        <v>10</v>
      </c>
      <c r="C14" s="69">
        <v>1326740</v>
      </c>
    </row>
    <row r="15" spans="1:3" ht="15">
      <c r="A15" s="25" t="s">
        <v>80</v>
      </c>
      <c r="B15" s="3" t="s">
        <v>35</v>
      </c>
      <c r="C15" s="69">
        <v>5000</v>
      </c>
    </row>
    <row r="16" spans="1:3" ht="15">
      <c r="A16" s="25" t="s">
        <v>169</v>
      </c>
      <c r="B16" s="61" t="s">
        <v>157</v>
      </c>
      <c r="C16" s="69">
        <v>453823.67</v>
      </c>
    </row>
    <row r="17" spans="1:3" ht="14.25">
      <c r="A17" s="26" t="s">
        <v>81</v>
      </c>
      <c r="B17" s="28" t="s">
        <v>82</v>
      </c>
      <c r="C17" s="67">
        <f>SUM(C18)</f>
        <v>164300</v>
      </c>
    </row>
    <row r="18" spans="1:3" ht="15">
      <c r="A18" s="25" t="s">
        <v>83</v>
      </c>
      <c r="B18" s="3" t="s">
        <v>11</v>
      </c>
      <c r="C18" s="69">
        <v>164300</v>
      </c>
    </row>
    <row r="19" spans="1:3" ht="14.25">
      <c r="A19" s="26" t="s">
        <v>101</v>
      </c>
      <c r="B19" s="60" t="s">
        <v>98</v>
      </c>
      <c r="C19" s="68">
        <f>SUM(C20)</f>
        <v>560240</v>
      </c>
    </row>
    <row r="20" spans="1:3" ht="15">
      <c r="A20" s="25" t="s">
        <v>102</v>
      </c>
      <c r="B20" s="61" t="s">
        <v>99</v>
      </c>
      <c r="C20" s="69">
        <v>560240</v>
      </c>
    </row>
    <row r="21" spans="1:3" ht="14.25">
      <c r="A21" s="29" t="s">
        <v>84</v>
      </c>
      <c r="B21" s="12" t="s">
        <v>85</v>
      </c>
      <c r="C21" s="78">
        <f>SUM(C22:C24)</f>
        <v>239660</v>
      </c>
    </row>
    <row r="22" spans="1:3" ht="15">
      <c r="A22" s="73" t="s">
        <v>182</v>
      </c>
      <c r="B22" s="3" t="s">
        <v>174</v>
      </c>
      <c r="C22" s="79">
        <v>130000</v>
      </c>
    </row>
    <row r="23" spans="1:3" ht="15">
      <c r="A23" s="30" t="s">
        <v>86</v>
      </c>
      <c r="B23" s="31" t="s">
        <v>12</v>
      </c>
      <c r="C23" s="79">
        <v>59660</v>
      </c>
    </row>
    <row r="24" spans="1:3" ht="15">
      <c r="A24" s="30" t="s">
        <v>133</v>
      </c>
      <c r="B24" s="31" t="s">
        <v>132</v>
      </c>
      <c r="C24" s="79">
        <v>50000</v>
      </c>
    </row>
    <row r="25" spans="1:3" ht="14.25">
      <c r="A25" s="34" t="s">
        <v>96</v>
      </c>
      <c r="B25" s="60" t="s">
        <v>93</v>
      </c>
      <c r="C25" s="78">
        <f>SUM(C26:C27)</f>
        <v>1890900</v>
      </c>
    </row>
    <row r="26" spans="1:3" ht="15">
      <c r="A26" s="30" t="s">
        <v>97</v>
      </c>
      <c r="B26" s="61" t="s">
        <v>95</v>
      </c>
      <c r="C26" s="79">
        <v>628920</v>
      </c>
    </row>
    <row r="27" spans="1:3" ht="15">
      <c r="A27" s="30" t="s">
        <v>144</v>
      </c>
      <c r="B27" s="61" t="s">
        <v>145</v>
      </c>
      <c r="C27" s="79">
        <v>1261980</v>
      </c>
    </row>
    <row r="28" spans="1:3" ht="15">
      <c r="A28" s="62" t="s">
        <v>87</v>
      </c>
      <c r="B28" s="32" t="s">
        <v>13</v>
      </c>
      <c r="C28" s="78">
        <f>SUM(C29)</f>
        <v>50000</v>
      </c>
    </row>
    <row r="29" spans="1:3" ht="15">
      <c r="A29" s="63" t="s">
        <v>88</v>
      </c>
      <c r="B29" s="33" t="s">
        <v>14</v>
      </c>
      <c r="C29" s="79">
        <v>50000</v>
      </c>
    </row>
    <row r="30" spans="1:3" ht="15">
      <c r="A30" s="64">
        <v>1100</v>
      </c>
      <c r="B30" s="32" t="s">
        <v>15</v>
      </c>
      <c r="C30" s="78">
        <f>SUM(C31)</f>
        <v>5000</v>
      </c>
    </row>
    <row r="31" spans="1:3" ht="15">
      <c r="A31" s="65">
        <v>1102</v>
      </c>
      <c r="B31" s="33" t="s">
        <v>89</v>
      </c>
      <c r="C31" s="79">
        <v>5000</v>
      </c>
    </row>
    <row r="32" spans="1:3" ht="14.25">
      <c r="A32" s="66"/>
      <c r="B32" s="32" t="s">
        <v>90</v>
      </c>
      <c r="C32" s="78">
        <f>C12+C17+C19+C21+C25+C28+C30</f>
        <v>5347923.67</v>
      </c>
    </row>
  </sheetData>
  <sheetProtection/>
  <mergeCells count="7">
    <mergeCell ref="A8:C9"/>
    <mergeCell ref="B1:C1"/>
    <mergeCell ref="B2:C2"/>
    <mergeCell ref="B3:C3"/>
    <mergeCell ref="A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tabSelected="1" view="pageBreakPreview" zoomScaleSheetLayoutView="100" workbookViewId="0" topLeftCell="A53">
      <selection activeCell="L67" sqref="L67"/>
    </sheetView>
  </sheetViews>
  <sheetFormatPr defaultColWidth="9.00390625" defaultRowHeight="12.75"/>
  <cols>
    <col min="1" max="1" width="5.00390625" style="4" customWidth="1"/>
    <col min="2" max="2" width="43.375" style="4" customWidth="1"/>
    <col min="3" max="3" width="5.875" style="4" customWidth="1"/>
    <col min="4" max="4" width="6.75390625" style="4" customWidth="1"/>
    <col min="5" max="5" width="6.375" style="4" customWidth="1"/>
    <col min="6" max="6" width="11.00390625" style="4" customWidth="1"/>
    <col min="7" max="7" width="7.875" style="4" customWidth="1"/>
    <col min="8" max="8" width="13.375" style="4" customWidth="1"/>
    <col min="9" max="16384" width="9.125" style="4" customWidth="1"/>
  </cols>
  <sheetData>
    <row r="1" spans="1:8" ht="15">
      <c r="A1" s="44"/>
      <c r="B1" s="44"/>
      <c r="C1" s="44"/>
      <c r="D1" s="44"/>
      <c r="E1" s="44"/>
      <c r="F1" s="44"/>
      <c r="G1" s="44"/>
      <c r="H1" s="1" t="s">
        <v>136</v>
      </c>
    </row>
    <row r="2" spans="1:8" ht="12.75" customHeight="1">
      <c r="A2" s="44"/>
      <c r="B2" s="1"/>
      <c r="C2" s="1"/>
      <c r="D2" s="1"/>
      <c r="E2" s="1"/>
      <c r="F2" s="1"/>
      <c r="G2" s="1"/>
      <c r="H2" s="1" t="s">
        <v>152</v>
      </c>
    </row>
    <row r="3" spans="1:8" ht="15">
      <c r="A3" s="44"/>
      <c r="B3" s="1"/>
      <c r="C3" s="1"/>
      <c r="D3" s="1"/>
      <c r="E3" s="1"/>
      <c r="F3" s="1"/>
      <c r="G3" s="1"/>
      <c r="H3" s="1" t="s">
        <v>170</v>
      </c>
    </row>
    <row r="4" spans="1:8" ht="15">
      <c r="A4" s="44"/>
      <c r="B4" s="1"/>
      <c r="C4" s="1"/>
      <c r="D4" s="1"/>
      <c r="E4" s="1"/>
      <c r="F4" s="1"/>
      <c r="G4" s="1"/>
      <c r="H4" s="1" t="s">
        <v>185</v>
      </c>
    </row>
    <row r="5" spans="1:8" ht="12.75" customHeight="1">
      <c r="A5" s="44"/>
      <c r="B5" s="1"/>
      <c r="C5" s="1"/>
      <c r="D5" s="1"/>
      <c r="E5" s="1"/>
      <c r="F5" s="1"/>
      <c r="G5" s="1"/>
      <c r="H5" s="1" t="s">
        <v>171</v>
      </c>
    </row>
    <row r="6" spans="1:8" ht="12" customHeight="1">
      <c r="A6" s="44"/>
      <c r="B6" s="75"/>
      <c r="C6" s="75"/>
      <c r="D6" s="75"/>
      <c r="E6" s="75"/>
      <c r="F6" s="75"/>
      <c r="G6" s="75"/>
      <c r="H6" s="92" t="s">
        <v>194</v>
      </c>
    </row>
    <row r="7" spans="1:8" ht="4.5" customHeight="1">
      <c r="A7" s="44"/>
      <c r="B7" s="47"/>
      <c r="C7" s="45"/>
      <c r="D7" s="44"/>
      <c r="E7" s="44"/>
      <c r="F7" s="44"/>
      <c r="G7" s="46"/>
      <c r="H7" s="44"/>
    </row>
    <row r="8" spans="1:8" ht="12.75" customHeight="1">
      <c r="A8" s="97" t="s">
        <v>155</v>
      </c>
      <c r="B8" s="97"/>
      <c r="C8" s="97"/>
      <c r="D8" s="97"/>
      <c r="E8" s="97"/>
      <c r="F8" s="97"/>
      <c r="G8" s="97"/>
      <c r="H8" s="44"/>
    </row>
    <row r="9" spans="1:8" ht="12.75">
      <c r="A9" s="97"/>
      <c r="B9" s="97"/>
      <c r="C9" s="97"/>
      <c r="D9" s="97"/>
      <c r="E9" s="97"/>
      <c r="F9" s="97"/>
      <c r="G9" s="97"/>
      <c r="H9" s="44"/>
    </row>
    <row r="10" spans="1:8" ht="4.5" customHeight="1">
      <c r="A10" s="44"/>
      <c r="B10" s="48"/>
      <c r="C10" s="49"/>
      <c r="D10" s="44"/>
      <c r="E10" s="44"/>
      <c r="F10" s="44"/>
      <c r="G10" s="44"/>
      <c r="H10" s="44"/>
    </row>
    <row r="11" spans="1:9" ht="12.75">
      <c r="A11" s="103" t="s">
        <v>2</v>
      </c>
      <c r="B11" s="103" t="s">
        <v>16</v>
      </c>
      <c r="C11" s="104" t="s">
        <v>17</v>
      </c>
      <c r="D11" s="104" t="s">
        <v>18</v>
      </c>
      <c r="E11" s="104" t="s">
        <v>19</v>
      </c>
      <c r="F11" s="104" t="s">
        <v>20</v>
      </c>
      <c r="G11" s="104" t="s">
        <v>21</v>
      </c>
      <c r="H11" s="100" t="s">
        <v>3</v>
      </c>
      <c r="I11" s="70" t="s">
        <v>138</v>
      </c>
    </row>
    <row r="12" spans="1:8" ht="12.75">
      <c r="A12" s="103"/>
      <c r="B12" s="103"/>
      <c r="C12" s="104"/>
      <c r="D12" s="104"/>
      <c r="E12" s="104"/>
      <c r="F12" s="104"/>
      <c r="G12" s="104"/>
      <c r="H12" s="100"/>
    </row>
    <row r="13" spans="1:8" ht="12.75">
      <c r="A13" s="101"/>
      <c r="B13" s="35" t="s">
        <v>184</v>
      </c>
      <c r="C13" s="17" t="s">
        <v>68</v>
      </c>
      <c r="D13" s="17" t="s">
        <v>69</v>
      </c>
      <c r="E13" s="17" t="s">
        <v>69</v>
      </c>
      <c r="F13" s="17" t="s">
        <v>70</v>
      </c>
      <c r="G13" s="17" t="s">
        <v>32</v>
      </c>
      <c r="H13" s="80">
        <f>SUM(H89)</f>
        <v>5347923.67</v>
      </c>
    </row>
    <row r="14" spans="1:8" ht="12.75">
      <c r="A14" s="101"/>
      <c r="B14" s="36" t="s">
        <v>9</v>
      </c>
      <c r="C14" s="18" t="s">
        <v>68</v>
      </c>
      <c r="D14" s="17" t="s">
        <v>22</v>
      </c>
      <c r="E14" s="18"/>
      <c r="F14" s="18"/>
      <c r="G14" s="18"/>
      <c r="H14" s="81">
        <f>SUM(H15+H21+H35+H38)</f>
        <v>2437823.67</v>
      </c>
    </row>
    <row r="15" spans="1:8" ht="36">
      <c r="A15" s="101"/>
      <c r="B15" s="36" t="s">
        <v>23</v>
      </c>
      <c r="C15" s="18" t="s">
        <v>68</v>
      </c>
      <c r="D15" s="17" t="s">
        <v>22</v>
      </c>
      <c r="E15" s="17" t="s">
        <v>24</v>
      </c>
      <c r="F15" s="18"/>
      <c r="G15" s="18"/>
      <c r="H15" s="80">
        <f>SUM(H16)</f>
        <v>652260</v>
      </c>
    </row>
    <row r="16" spans="1:8" s="51" customFormat="1" ht="24">
      <c r="A16" s="101"/>
      <c r="B16" s="37" t="s">
        <v>51</v>
      </c>
      <c r="C16" s="18" t="s">
        <v>68</v>
      </c>
      <c r="D16" s="18" t="s">
        <v>22</v>
      </c>
      <c r="E16" s="18" t="s">
        <v>24</v>
      </c>
      <c r="F16" s="18" t="s">
        <v>103</v>
      </c>
      <c r="G16" s="18"/>
      <c r="H16" s="82">
        <f>SUM(H17)</f>
        <v>652260</v>
      </c>
    </row>
    <row r="17" spans="1:8" ht="24">
      <c r="A17" s="101"/>
      <c r="B17" s="37" t="s">
        <v>52</v>
      </c>
      <c r="C17" s="18" t="s">
        <v>68</v>
      </c>
      <c r="D17" s="18" t="s">
        <v>22</v>
      </c>
      <c r="E17" s="18" t="s">
        <v>24</v>
      </c>
      <c r="F17" s="18" t="s">
        <v>103</v>
      </c>
      <c r="G17" s="18"/>
      <c r="H17" s="86">
        <f>SUM(H18)</f>
        <v>652260</v>
      </c>
    </row>
    <row r="18" spans="1:8" ht="34.5" customHeight="1">
      <c r="A18" s="101"/>
      <c r="B18" s="37" t="s">
        <v>61</v>
      </c>
      <c r="C18" s="18" t="s">
        <v>68</v>
      </c>
      <c r="D18" s="18" t="s">
        <v>22</v>
      </c>
      <c r="E18" s="18" t="s">
        <v>24</v>
      </c>
      <c r="F18" s="18" t="s">
        <v>103</v>
      </c>
      <c r="G18" s="18" t="s">
        <v>125</v>
      </c>
      <c r="H18" s="86">
        <f>SUM(H19:H20)</f>
        <v>652260</v>
      </c>
    </row>
    <row r="19" spans="1:8" ht="12.75">
      <c r="A19" s="101"/>
      <c r="B19" s="37" t="s">
        <v>120</v>
      </c>
      <c r="C19" s="18" t="s">
        <v>68</v>
      </c>
      <c r="D19" s="18" t="s">
        <v>22</v>
      </c>
      <c r="E19" s="18" t="s">
        <v>24</v>
      </c>
      <c r="F19" s="18" t="s">
        <v>103</v>
      </c>
      <c r="G19" s="18" t="s">
        <v>36</v>
      </c>
      <c r="H19" s="87">
        <v>500970</v>
      </c>
    </row>
    <row r="20" spans="1:8" ht="12.75">
      <c r="A20" s="101"/>
      <c r="B20" s="37" t="s">
        <v>118</v>
      </c>
      <c r="C20" s="18" t="s">
        <v>68</v>
      </c>
      <c r="D20" s="18" t="s">
        <v>121</v>
      </c>
      <c r="E20" s="18" t="s">
        <v>24</v>
      </c>
      <c r="F20" s="18" t="s">
        <v>103</v>
      </c>
      <c r="G20" s="18" t="s">
        <v>119</v>
      </c>
      <c r="H20" s="86">
        <v>151290</v>
      </c>
    </row>
    <row r="21" spans="1:8" ht="51" customHeight="1">
      <c r="A21" s="101"/>
      <c r="B21" s="36" t="s">
        <v>10</v>
      </c>
      <c r="C21" s="17" t="s">
        <v>68</v>
      </c>
      <c r="D21" s="17" t="s">
        <v>22</v>
      </c>
      <c r="E21" s="17" t="s">
        <v>25</v>
      </c>
      <c r="F21" s="17"/>
      <c r="G21" s="17"/>
      <c r="H21" s="80">
        <f>SUM(H30+H22)</f>
        <v>1326740</v>
      </c>
    </row>
    <row r="22" spans="1:8" s="51" customFormat="1" ht="24">
      <c r="A22" s="101"/>
      <c r="B22" s="37" t="s">
        <v>51</v>
      </c>
      <c r="C22" s="18" t="s">
        <v>68</v>
      </c>
      <c r="D22" s="18" t="s">
        <v>22</v>
      </c>
      <c r="E22" s="18" t="s">
        <v>25</v>
      </c>
      <c r="F22" s="18" t="s">
        <v>104</v>
      </c>
      <c r="G22" s="18"/>
      <c r="H22" s="82">
        <f>SUM(H23)</f>
        <v>987400</v>
      </c>
    </row>
    <row r="23" spans="1:8" ht="24">
      <c r="A23" s="101"/>
      <c r="B23" s="37" t="s">
        <v>53</v>
      </c>
      <c r="C23" s="18" t="s">
        <v>68</v>
      </c>
      <c r="D23" s="18" t="s">
        <v>22</v>
      </c>
      <c r="E23" s="18" t="s">
        <v>25</v>
      </c>
      <c r="F23" s="18" t="s">
        <v>104</v>
      </c>
      <c r="G23" s="18"/>
      <c r="H23" s="82">
        <f>SUM(H24+H27+H29+H28)</f>
        <v>987400</v>
      </c>
    </row>
    <row r="24" spans="1:8" ht="33.75" customHeight="1">
      <c r="A24" s="101"/>
      <c r="B24" s="37" t="s">
        <v>61</v>
      </c>
      <c r="C24" s="18" t="s">
        <v>68</v>
      </c>
      <c r="D24" s="18" t="s">
        <v>22</v>
      </c>
      <c r="E24" s="18" t="s">
        <v>25</v>
      </c>
      <c r="F24" s="18" t="s">
        <v>104</v>
      </c>
      <c r="G24" s="18" t="s">
        <v>125</v>
      </c>
      <c r="H24" s="86">
        <f>SUM(H25:H26)</f>
        <v>716700</v>
      </c>
    </row>
    <row r="25" spans="1:8" ht="12.75">
      <c r="A25" s="101"/>
      <c r="B25" s="37" t="s">
        <v>120</v>
      </c>
      <c r="C25" s="18" t="s">
        <v>68</v>
      </c>
      <c r="D25" s="18" t="s">
        <v>22</v>
      </c>
      <c r="E25" s="18" t="s">
        <v>25</v>
      </c>
      <c r="F25" s="18" t="s">
        <v>104</v>
      </c>
      <c r="G25" s="18" t="s">
        <v>36</v>
      </c>
      <c r="H25" s="86">
        <v>550460</v>
      </c>
    </row>
    <row r="26" spans="1:8" ht="12.75">
      <c r="A26" s="101"/>
      <c r="B26" s="37" t="s">
        <v>118</v>
      </c>
      <c r="C26" s="18" t="s">
        <v>68</v>
      </c>
      <c r="D26" s="18" t="s">
        <v>22</v>
      </c>
      <c r="E26" s="18" t="s">
        <v>25</v>
      </c>
      <c r="F26" s="18" t="s">
        <v>104</v>
      </c>
      <c r="G26" s="18" t="s">
        <v>119</v>
      </c>
      <c r="H26" s="86">
        <v>166240</v>
      </c>
    </row>
    <row r="27" spans="1:8" ht="24">
      <c r="A27" s="101"/>
      <c r="B27" s="37" t="s">
        <v>62</v>
      </c>
      <c r="C27" s="18" t="s">
        <v>68</v>
      </c>
      <c r="D27" s="18" t="s">
        <v>22</v>
      </c>
      <c r="E27" s="18" t="s">
        <v>25</v>
      </c>
      <c r="F27" s="18" t="s">
        <v>104</v>
      </c>
      <c r="G27" s="18" t="s">
        <v>38</v>
      </c>
      <c r="H27" s="86">
        <v>88000</v>
      </c>
    </row>
    <row r="28" spans="1:8" ht="12.75">
      <c r="A28" s="101"/>
      <c r="B28" s="37" t="s">
        <v>147</v>
      </c>
      <c r="C28" s="18" t="s">
        <v>68</v>
      </c>
      <c r="D28" s="18" t="s">
        <v>22</v>
      </c>
      <c r="E28" s="18" t="s">
        <v>25</v>
      </c>
      <c r="F28" s="18" t="s">
        <v>104</v>
      </c>
      <c r="G28" s="18" t="s">
        <v>148</v>
      </c>
      <c r="H28" s="86">
        <v>177700</v>
      </c>
    </row>
    <row r="29" spans="1:8" ht="12.75">
      <c r="A29" s="101"/>
      <c r="B29" s="37" t="s">
        <v>139</v>
      </c>
      <c r="C29" s="18" t="s">
        <v>68</v>
      </c>
      <c r="D29" s="18" t="s">
        <v>22</v>
      </c>
      <c r="E29" s="18" t="s">
        <v>25</v>
      </c>
      <c r="F29" s="18" t="s">
        <v>104</v>
      </c>
      <c r="G29" s="18" t="s">
        <v>39</v>
      </c>
      <c r="H29" s="86">
        <v>5000</v>
      </c>
    </row>
    <row r="30" spans="1:8" ht="60">
      <c r="A30" s="101"/>
      <c r="B30" s="37" t="s">
        <v>143</v>
      </c>
      <c r="C30" s="18" t="s">
        <v>68</v>
      </c>
      <c r="D30" s="18" t="s">
        <v>22</v>
      </c>
      <c r="E30" s="18" t="s">
        <v>25</v>
      </c>
      <c r="F30" s="18" t="s">
        <v>129</v>
      </c>
      <c r="G30" s="18" t="s">
        <v>43</v>
      </c>
      <c r="H30" s="86">
        <f>SUM(H31:H34)</f>
        <v>339340</v>
      </c>
    </row>
    <row r="31" spans="1:8" ht="36">
      <c r="A31" s="101"/>
      <c r="B31" s="38" t="s">
        <v>140</v>
      </c>
      <c r="C31" s="18" t="s">
        <v>68</v>
      </c>
      <c r="D31" s="18" t="s">
        <v>22</v>
      </c>
      <c r="E31" s="18" t="s">
        <v>25</v>
      </c>
      <c r="F31" s="18" t="s">
        <v>105</v>
      </c>
      <c r="G31" s="18" t="s">
        <v>42</v>
      </c>
      <c r="H31" s="86">
        <v>312520</v>
      </c>
    </row>
    <row r="32" spans="1:8" ht="51" customHeight="1">
      <c r="A32" s="101"/>
      <c r="B32" s="37" t="s">
        <v>141</v>
      </c>
      <c r="C32" s="18" t="s">
        <v>68</v>
      </c>
      <c r="D32" s="18" t="s">
        <v>22</v>
      </c>
      <c r="E32" s="18" t="s">
        <v>25</v>
      </c>
      <c r="F32" s="18" t="s">
        <v>106</v>
      </c>
      <c r="G32" s="18" t="s">
        <v>42</v>
      </c>
      <c r="H32" s="86">
        <v>24820</v>
      </c>
    </row>
    <row r="33" spans="1:8" ht="48">
      <c r="A33" s="101"/>
      <c r="B33" s="37" t="s">
        <v>142</v>
      </c>
      <c r="C33" s="18" t="s">
        <v>68</v>
      </c>
      <c r="D33" s="18" t="s">
        <v>22</v>
      </c>
      <c r="E33" s="18" t="s">
        <v>25</v>
      </c>
      <c r="F33" s="18" t="s">
        <v>107</v>
      </c>
      <c r="G33" s="18" t="s">
        <v>42</v>
      </c>
      <c r="H33" s="86">
        <v>1000</v>
      </c>
    </row>
    <row r="34" spans="1:8" ht="72">
      <c r="A34" s="101"/>
      <c r="B34" s="37" t="s">
        <v>173</v>
      </c>
      <c r="C34" s="18" t="s">
        <v>68</v>
      </c>
      <c r="D34" s="18" t="s">
        <v>22</v>
      </c>
      <c r="E34" s="18" t="s">
        <v>25</v>
      </c>
      <c r="F34" s="18" t="s">
        <v>156</v>
      </c>
      <c r="G34" s="18" t="s">
        <v>42</v>
      </c>
      <c r="H34" s="86">
        <v>1000</v>
      </c>
    </row>
    <row r="35" spans="1:8" ht="12.75">
      <c r="A35" s="101"/>
      <c r="B35" s="36" t="s">
        <v>35</v>
      </c>
      <c r="C35" s="17" t="s">
        <v>68</v>
      </c>
      <c r="D35" s="17" t="s">
        <v>22</v>
      </c>
      <c r="E35" s="17" t="s">
        <v>30</v>
      </c>
      <c r="F35" s="17"/>
      <c r="G35" s="17"/>
      <c r="H35" s="83">
        <v>5000</v>
      </c>
    </row>
    <row r="36" spans="1:8" s="52" customFormat="1" ht="31.5" customHeight="1">
      <c r="A36" s="101"/>
      <c r="B36" s="37" t="s">
        <v>115</v>
      </c>
      <c r="C36" s="18" t="s">
        <v>68</v>
      </c>
      <c r="D36" s="18" t="s">
        <v>22</v>
      </c>
      <c r="E36" s="18" t="s">
        <v>30</v>
      </c>
      <c r="F36" s="18" t="s">
        <v>116</v>
      </c>
      <c r="G36" s="18"/>
      <c r="H36" s="86">
        <v>5000</v>
      </c>
    </row>
    <row r="37" spans="1:8" ht="12.75">
      <c r="A37" s="101"/>
      <c r="B37" s="37" t="s">
        <v>55</v>
      </c>
      <c r="C37" s="18" t="s">
        <v>68</v>
      </c>
      <c r="D37" s="18" t="s">
        <v>22</v>
      </c>
      <c r="E37" s="18" t="s">
        <v>30</v>
      </c>
      <c r="F37" s="18" t="s">
        <v>116</v>
      </c>
      <c r="G37" s="18" t="s">
        <v>40</v>
      </c>
      <c r="H37" s="86">
        <v>5000</v>
      </c>
    </row>
    <row r="38" spans="1:8" ht="13.5" customHeight="1">
      <c r="A38" s="101"/>
      <c r="B38" s="36" t="s">
        <v>157</v>
      </c>
      <c r="C38" s="17" t="s">
        <v>68</v>
      </c>
      <c r="D38" s="17" t="s">
        <v>22</v>
      </c>
      <c r="E38" s="17" t="s">
        <v>158</v>
      </c>
      <c r="F38" s="17"/>
      <c r="G38" s="17"/>
      <c r="H38" s="83">
        <f>SUM(H39)</f>
        <v>453823.67</v>
      </c>
    </row>
    <row r="39" spans="1:8" ht="28.5" customHeight="1">
      <c r="A39" s="101"/>
      <c r="B39" s="37" t="s">
        <v>159</v>
      </c>
      <c r="C39" s="18" t="s">
        <v>68</v>
      </c>
      <c r="D39" s="18" t="s">
        <v>22</v>
      </c>
      <c r="E39" s="18" t="s">
        <v>158</v>
      </c>
      <c r="F39" s="18" t="s">
        <v>160</v>
      </c>
      <c r="G39" s="18"/>
      <c r="H39" s="86">
        <f>SUM(H40+H43)</f>
        <v>453823.67</v>
      </c>
    </row>
    <row r="40" spans="1:8" ht="15" customHeight="1">
      <c r="A40" s="101"/>
      <c r="B40" s="37" t="s">
        <v>161</v>
      </c>
      <c r="C40" s="18" t="s">
        <v>68</v>
      </c>
      <c r="D40" s="18" t="s">
        <v>22</v>
      </c>
      <c r="E40" s="18" t="s">
        <v>158</v>
      </c>
      <c r="F40" s="18" t="s">
        <v>160</v>
      </c>
      <c r="G40" s="18" t="s">
        <v>162</v>
      </c>
      <c r="H40" s="86">
        <f>SUM(H41:H42)</f>
        <v>383780</v>
      </c>
    </row>
    <row r="41" spans="1:8" ht="11.25" customHeight="1">
      <c r="A41" s="101"/>
      <c r="B41" s="37" t="s">
        <v>120</v>
      </c>
      <c r="C41" s="18" t="s">
        <v>68</v>
      </c>
      <c r="D41" s="18" t="s">
        <v>22</v>
      </c>
      <c r="E41" s="18" t="s">
        <v>158</v>
      </c>
      <c r="F41" s="18" t="s">
        <v>160</v>
      </c>
      <c r="G41" s="18" t="s">
        <v>163</v>
      </c>
      <c r="H41" s="86">
        <v>294760</v>
      </c>
    </row>
    <row r="42" spans="1:8" s="51" customFormat="1" ht="13.5" customHeight="1">
      <c r="A42" s="101"/>
      <c r="B42" s="37" t="s">
        <v>118</v>
      </c>
      <c r="C42" s="18" t="s">
        <v>68</v>
      </c>
      <c r="D42" s="18" t="s">
        <v>22</v>
      </c>
      <c r="E42" s="18" t="s">
        <v>158</v>
      </c>
      <c r="F42" s="18" t="s">
        <v>160</v>
      </c>
      <c r="G42" s="18" t="s">
        <v>164</v>
      </c>
      <c r="H42" s="86">
        <v>89020</v>
      </c>
    </row>
    <row r="43" spans="1:8" ht="13.5" customHeight="1">
      <c r="A43" s="101"/>
      <c r="B43" s="37" t="s">
        <v>62</v>
      </c>
      <c r="C43" s="18" t="s">
        <v>68</v>
      </c>
      <c r="D43" s="18" t="s">
        <v>22</v>
      </c>
      <c r="E43" s="18" t="s">
        <v>158</v>
      </c>
      <c r="F43" s="18" t="s">
        <v>160</v>
      </c>
      <c r="G43" s="18" t="s">
        <v>38</v>
      </c>
      <c r="H43" s="86">
        <v>70043.67</v>
      </c>
    </row>
    <row r="44" spans="1:8" ht="15.75" customHeight="1">
      <c r="A44" s="101"/>
      <c r="B44" s="72" t="s">
        <v>82</v>
      </c>
      <c r="C44" s="17" t="s">
        <v>68</v>
      </c>
      <c r="D44" s="71" t="s">
        <v>24</v>
      </c>
      <c r="E44" s="71"/>
      <c r="F44" s="71"/>
      <c r="G44" s="71"/>
      <c r="H44" s="83">
        <f>SUM(H45)</f>
        <v>164300</v>
      </c>
    </row>
    <row r="45" spans="1:8" ht="12.75">
      <c r="A45" s="101"/>
      <c r="B45" s="39" t="s">
        <v>11</v>
      </c>
      <c r="C45" s="17" t="s">
        <v>68</v>
      </c>
      <c r="D45" s="17" t="s">
        <v>24</v>
      </c>
      <c r="E45" s="17" t="s">
        <v>26</v>
      </c>
      <c r="F45" s="17"/>
      <c r="G45" s="17"/>
      <c r="H45" s="83">
        <f>SUM(H46)</f>
        <v>164300</v>
      </c>
    </row>
    <row r="46" spans="1:8" ht="24">
      <c r="A46" s="101"/>
      <c r="B46" s="40" t="s">
        <v>41</v>
      </c>
      <c r="C46" s="18" t="s">
        <v>68</v>
      </c>
      <c r="D46" s="18" t="s">
        <v>24</v>
      </c>
      <c r="E46" s="18" t="s">
        <v>26</v>
      </c>
      <c r="F46" s="18" t="s">
        <v>108</v>
      </c>
      <c r="G46" s="18"/>
      <c r="H46" s="86">
        <f>SUM(H47)</f>
        <v>164300</v>
      </c>
    </row>
    <row r="47" spans="1:8" s="56" customFormat="1" ht="35.25" customHeight="1">
      <c r="A47" s="101"/>
      <c r="B47" s="37" t="s">
        <v>61</v>
      </c>
      <c r="C47" s="18" t="s">
        <v>68</v>
      </c>
      <c r="D47" s="18" t="s">
        <v>24</v>
      </c>
      <c r="E47" s="18" t="s">
        <v>26</v>
      </c>
      <c r="F47" s="18" t="s">
        <v>108</v>
      </c>
      <c r="G47" s="18" t="s">
        <v>125</v>
      </c>
      <c r="H47" s="86">
        <f>SUM(H48:H49)</f>
        <v>164300</v>
      </c>
    </row>
    <row r="48" spans="1:8" s="56" customFormat="1" ht="12.75">
      <c r="A48" s="101"/>
      <c r="B48" s="21" t="s">
        <v>120</v>
      </c>
      <c r="C48" s="18" t="s">
        <v>68</v>
      </c>
      <c r="D48" s="18" t="s">
        <v>24</v>
      </c>
      <c r="E48" s="18" t="s">
        <v>26</v>
      </c>
      <c r="F48" s="19" t="s">
        <v>108</v>
      </c>
      <c r="G48" s="20" t="s">
        <v>36</v>
      </c>
      <c r="H48" s="87">
        <v>126190</v>
      </c>
    </row>
    <row r="49" spans="1:8" s="56" customFormat="1" ht="17.25" customHeight="1">
      <c r="A49" s="101"/>
      <c r="B49" s="37" t="s">
        <v>118</v>
      </c>
      <c r="C49" s="18" t="s">
        <v>68</v>
      </c>
      <c r="D49" s="18" t="s">
        <v>24</v>
      </c>
      <c r="E49" s="18" t="s">
        <v>26</v>
      </c>
      <c r="F49" s="18" t="s">
        <v>108</v>
      </c>
      <c r="G49" s="18" t="s">
        <v>119</v>
      </c>
      <c r="H49" s="86">
        <v>38110</v>
      </c>
    </row>
    <row r="50" spans="1:8" s="56" customFormat="1" ht="15" customHeight="1">
      <c r="A50" s="101"/>
      <c r="B50" s="36" t="s">
        <v>98</v>
      </c>
      <c r="C50" s="18" t="s">
        <v>68</v>
      </c>
      <c r="D50" s="17" t="s">
        <v>25</v>
      </c>
      <c r="E50" s="17"/>
      <c r="F50" s="17"/>
      <c r="G50" s="17"/>
      <c r="H50" s="83">
        <f>SUM(H52)</f>
        <v>560240</v>
      </c>
    </row>
    <row r="51" spans="1:8" s="56" customFormat="1" ht="15.75" customHeight="1">
      <c r="A51" s="101"/>
      <c r="B51" s="36" t="s">
        <v>99</v>
      </c>
      <c r="C51" s="17" t="s">
        <v>68</v>
      </c>
      <c r="D51" s="17" t="s">
        <v>25</v>
      </c>
      <c r="E51" s="17" t="s">
        <v>100</v>
      </c>
      <c r="F51" s="17"/>
      <c r="G51" s="17"/>
      <c r="H51" s="83">
        <f>SUM(H52)</f>
        <v>560240</v>
      </c>
    </row>
    <row r="52" spans="1:8" ht="36">
      <c r="A52" s="101"/>
      <c r="B52" s="37" t="s">
        <v>91</v>
      </c>
      <c r="C52" s="18" t="s">
        <v>68</v>
      </c>
      <c r="D52" s="18" t="s">
        <v>25</v>
      </c>
      <c r="E52" s="18" t="s">
        <v>100</v>
      </c>
      <c r="F52" s="18" t="s">
        <v>109</v>
      </c>
      <c r="G52" s="18"/>
      <c r="H52" s="86">
        <f>SUM(H53:H54)</f>
        <v>560240</v>
      </c>
    </row>
    <row r="53" spans="1:8" ht="24">
      <c r="A53" s="101"/>
      <c r="B53" s="37" t="s">
        <v>62</v>
      </c>
      <c r="C53" s="18" t="s">
        <v>68</v>
      </c>
      <c r="D53" s="18" t="s">
        <v>25</v>
      </c>
      <c r="E53" s="18" t="s">
        <v>100</v>
      </c>
      <c r="F53" s="18" t="s">
        <v>109</v>
      </c>
      <c r="G53" s="18" t="s">
        <v>38</v>
      </c>
      <c r="H53" s="86">
        <v>530240</v>
      </c>
    </row>
    <row r="54" spans="1:8" ht="12.75">
      <c r="A54" s="101"/>
      <c r="B54" s="37" t="s">
        <v>147</v>
      </c>
      <c r="C54" s="18" t="s">
        <v>68</v>
      </c>
      <c r="D54" s="18" t="s">
        <v>25</v>
      </c>
      <c r="E54" s="18" t="s">
        <v>100</v>
      </c>
      <c r="F54" s="18" t="s">
        <v>109</v>
      </c>
      <c r="G54" s="18" t="s">
        <v>148</v>
      </c>
      <c r="H54" s="86">
        <v>30000</v>
      </c>
    </row>
    <row r="55" spans="1:8" ht="12.75">
      <c r="A55" s="101"/>
      <c r="B55" s="36" t="s">
        <v>27</v>
      </c>
      <c r="C55" s="17" t="s">
        <v>68</v>
      </c>
      <c r="D55" s="54" t="s">
        <v>28</v>
      </c>
      <c r="E55" s="54"/>
      <c r="F55" s="53"/>
      <c r="G55" s="54"/>
      <c r="H55" s="83">
        <f>SUM(H59+H68+H56+H66)</f>
        <v>239660</v>
      </c>
    </row>
    <row r="56" spans="1:8" ht="12.75">
      <c r="A56" s="101"/>
      <c r="B56" s="36" t="s">
        <v>174</v>
      </c>
      <c r="C56" s="17" t="s">
        <v>68</v>
      </c>
      <c r="D56" s="59" t="s">
        <v>28</v>
      </c>
      <c r="E56" s="59" t="s">
        <v>24</v>
      </c>
      <c r="F56" s="18" t="s">
        <v>111</v>
      </c>
      <c r="G56" s="54"/>
      <c r="H56" s="83">
        <v>130000</v>
      </c>
    </row>
    <row r="57" spans="1:8" ht="24">
      <c r="A57" s="101"/>
      <c r="B57" s="37" t="s">
        <v>62</v>
      </c>
      <c r="C57" s="18" t="s">
        <v>68</v>
      </c>
      <c r="D57" s="84" t="s">
        <v>28</v>
      </c>
      <c r="E57" s="84" t="s">
        <v>24</v>
      </c>
      <c r="F57" s="18" t="s">
        <v>111</v>
      </c>
      <c r="G57" s="85">
        <v>244</v>
      </c>
      <c r="H57" s="86">
        <v>100000</v>
      </c>
    </row>
    <row r="58" spans="1:8" ht="12.75">
      <c r="A58" s="101"/>
      <c r="B58" s="37" t="s">
        <v>147</v>
      </c>
      <c r="C58" s="18" t="s">
        <v>68</v>
      </c>
      <c r="D58" s="84" t="s">
        <v>28</v>
      </c>
      <c r="E58" s="84" t="s">
        <v>24</v>
      </c>
      <c r="F58" s="18" t="s">
        <v>111</v>
      </c>
      <c r="G58" s="85">
        <v>247</v>
      </c>
      <c r="H58" s="86">
        <v>30000</v>
      </c>
    </row>
    <row r="59" spans="1:8" ht="12.75">
      <c r="A59" s="101"/>
      <c r="B59" s="58" t="s">
        <v>12</v>
      </c>
      <c r="C59" s="59" t="s">
        <v>68</v>
      </c>
      <c r="D59" s="59" t="s">
        <v>28</v>
      </c>
      <c r="E59" s="59" t="s">
        <v>26</v>
      </c>
      <c r="F59" s="59"/>
      <c r="G59" s="59"/>
      <c r="H59" s="83">
        <f>SUM(H60+H63)</f>
        <v>58660</v>
      </c>
    </row>
    <row r="60" spans="1:8" s="52" customFormat="1" ht="12.75">
      <c r="A60" s="101"/>
      <c r="B60" s="37" t="s">
        <v>131</v>
      </c>
      <c r="C60" s="18" t="s">
        <v>68</v>
      </c>
      <c r="D60" s="18" t="s">
        <v>28</v>
      </c>
      <c r="E60" s="18" t="s">
        <v>26</v>
      </c>
      <c r="F60" s="18" t="s">
        <v>111</v>
      </c>
      <c r="G60" s="18"/>
      <c r="H60" s="86">
        <f>SUM(H61:H62)</f>
        <v>53660</v>
      </c>
    </row>
    <row r="61" spans="1:8" ht="24">
      <c r="A61" s="101"/>
      <c r="B61" s="37" t="s">
        <v>62</v>
      </c>
      <c r="C61" s="18" t="s">
        <v>68</v>
      </c>
      <c r="D61" s="18" t="s">
        <v>28</v>
      </c>
      <c r="E61" s="18" t="s">
        <v>26</v>
      </c>
      <c r="F61" s="18" t="s">
        <v>111</v>
      </c>
      <c r="G61" s="18" t="s">
        <v>38</v>
      </c>
      <c r="H61" s="86">
        <v>38660</v>
      </c>
    </row>
    <row r="62" spans="1:8" ht="12.75">
      <c r="A62" s="101"/>
      <c r="B62" s="37" t="s">
        <v>147</v>
      </c>
      <c r="C62" s="18" t="s">
        <v>68</v>
      </c>
      <c r="D62" s="18" t="s">
        <v>28</v>
      </c>
      <c r="E62" s="18" t="s">
        <v>26</v>
      </c>
      <c r="F62" s="18" t="s">
        <v>111</v>
      </c>
      <c r="G62" s="18" t="s">
        <v>148</v>
      </c>
      <c r="H62" s="86">
        <v>15000</v>
      </c>
    </row>
    <row r="63" spans="1:8" ht="40.5" customHeight="1">
      <c r="A63" s="102"/>
      <c r="B63" s="36" t="s">
        <v>172</v>
      </c>
      <c r="C63" s="89" t="s">
        <v>68</v>
      </c>
      <c r="D63" s="17" t="s">
        <v>28</v>
      </c>
      <c r="E63" s="17" t="s">
        <v>26</v>
      </c>
      <c r="F63" s="17" t="s">
        <v>149</v>
      </c>
      <c r="G63" s="17"/>
      <c r="H63" s="83">
        <v>5000</v>
      </c>
    </row>
    <row r="64" spans="1:8" ht="14.25" customHeight="1">
      <c r="A64" s="102"/>
      <c r="B64" s="91" t="s">
        <v>175</v>
      </c>
      <c r="C64" s="90" t="s">
        <v>68</v>
      </c>
      <c r="D64" s="18" t="s">
        <v>28</v>
      </c>
      <c r="E64" s="18" t="s">
        <v>26</v>
      </c>
      <c r="F64" s="18" t="s">
        <v>149</v>
      </c>
      <c r="G64" s="18" t="s">
        <v>163</v>
      </c>
      <c r="H64" s="86">
        <v>3840</v>
      </c>
    </row>
    <row r="65" spans="1:8" ht="36" customHeight="1">
      <c r="A65" s="102"/>
      <c r="B65" s="88" t="s">
        <v>176</v>
      </c>
      <c r="C65" s="90" t="s">
        <v>68</v>
      </c>
      <c r="D65" s="18" t="s">
        <v>28</v>
      </c>
      <c r="E65" s="18" t="s">
        <v>26</v>
      </c>
      <c r="F65" s="18" t="s">
        <v>149</v>
      </c>
      <c r="G65" s="18" t="s">
        <v>164</v>
      </c>
      <c r="H65" s="86">
        <v>1160</v>
      </c>
    </row>
    <row r="66" spans="1:8" ht="31.5" customHeight="1">
      <c r="A66" s="101"/>
      <c r="B66" s="36" t="s">
        <v>191</v>
      </c>
      <c r="C66" s="89" t="s">
        <v>68</v>
      </c>
      <c r="D66" s="17" t="s">
        <v>28</v>
      </c>
      <c r="E66" s="17" t="s">
        <v>26</v>
      </c>
      <c r="F66" s="17" t="s">
        <v>189</v>
      </c>
      <c r="G66" s="17" t="s">
        <v>32</v>
      </c>
      <c r="H66" s="83">
        <v>1000</v>
      </c>
    </row>
    <row r="67" spans="1:8" ht="36" customHeight="1">
      <c r="A67" s="101"/>
      <c r="B67" s="37" t="s">
        <v>190</v>
      </c>
      <c r="C67" s="90" t="s">
        <v>68</v>
      </c>
      <c r="D67" s="18" t="s">
        <v>28</v>
      </c>
      <c r="E67" s="18" t="s">
        <v>26</v>
      </c>
      <c r="F67" s="18" t="s">
        <v>189</v>
      </c>
      <c r="G67" s="18" t="s">
        <v>42</v>
      </c>
      <c r="H67" s="86">
        <v>1000</v>
      </c>
    </row>
    <row r="68" spans="1:8" ht="26.25" customHeight="1">
      <c r="A68" s="101"/>
      <c r="B68" s="36" t="s">
        <v>132</v>
      </c>
      <c r="C68" s="17" t="s">
        <v>68</v>
      </c>
      <c r="D68" s="17" t="s">
        <v>28</v>
      </c>
      <c r="E68" s="17" t="s">
        <v>28</v>
      </c>
      <c r="F68" s="17"/>
      <c r="G68" s="17"/>
      <c r="H68" s="83">
        <f>SUM(H69)</f>
        <v>50000</v>
      </c>
    </row>
    <row r="69" spans="1:8" s="51" customFormat="1" ht="36">
      <c r="A69" s="101"/>
      <c r="B69" s="37" t="s">
        <v>92</v>
      </c>
      <c r="C69" s="18" t="s">
        <v>68</v>
      </c>
      <c r="D69" s="18" t="s">
        <v>28</v>
      </c>
      <c r="E69" s="18" t="s">
        <v>28</v>
      </c>
      <c r="F69" s="18" t="s">
        <v>110</v>
      </c>
      <c r="G69" s="18"/>
      <c r="H69" s="86">
        <f>SUM(H70)</f>
        <v>50000</v>
      </c>
    </row>
    <row r="70" spans="1:8" ht="24">
      <c r="A70" s="101"/>
      <c r="B70" s="37" t="s">
        <v>62</v>
      </c>
      <c r="C70" s="18" t="s">
        <v>68</v>
      </c>
      <c r="D70" s="18" t="s">
        <v>28</v>
      </c>
      <c r="E70" s="18" t="s">
        <v>28</v>
      </c>
      <c r="F70" s="18" t="s">
        <v>110</v>
      </c>
      <c r="G70" s="18" t="s">
        <v>38</v>
      </c>
      <c r="H70" s="86">
        <v>50000</v>
      </c>
    </row>
    <row r="71" spans="1:8" ht="12.75">
      <c r="A71" s="101"/>
      <c r="B71" s="36" t="s">
        <v>93</v>
      </c>
      <c r="C71" s="17" t="s">
        <v>68</v>
      </c>
      <c r="D71" s="17" t="s">
        <v>94</v>
      </c>
      <c r="E71" s="17"/>
      <c r="F71" s="17"/>
      <c r="G71" s="17"/>
      <c r="H71" s="83">
        <f>SUM(H72+H79+H77)</f>
        <v>1890900</v>
      </c>
    </row>
    <row r="72" spans="1:8" ht="12.75">
      <c r="A72" s="101"/>
      <c r="B72" s="36" t="s">
        <v>95</v>
      </c>
      <c r="C72" s="18" t="s">
        <v>68</v>
      </c>
      <c r="D72" s="18" t="s">
        <v>94</v>
      </c>
      <c r="E72" s="18" t="s">
        <v>22</v>
      </c>
      <c r="F72" s="18" t="s">
        <v>183</v>
      </c>
      <c r="G72" s="18"/>
      <c r="H72" s="83">
        <v>212000</v>
      </c>
    </row>
    <row r="73" spans="1:8" ht="24">
      <c r="A73" s="101"/>
      <c r="B73" s="37" t="s">
        <v>179</v>
      </c>
      <c r="C73" s="18" t="s">
        <v>68</v>
      </c>
      <c r="D73" s="18" t="s">
        <v>94</v>
      </c>
      <c r="E73" s="18" t="s">
        <v>22</v>
      </c>
      <c r="F73" s="18" t="s">
        <v>183</v>
      </c>
      <c r="G73" s="18"/>
      <c r="H73" s="86">
        <v>212000</v>
      </c>
    </row>
    <row r="74" spans="1:8" ht="24">
      <c r="A74" s="101"/>
      <c r="B74" s="37" t="s">
        <v>37</v>
      </c>
      <c r="C74" s="18" t="s">
        <v>68</v>
      </c>
      <c r="D74" s="18" t="s">
        <v>94</v>
      </c>
      <c r="E74" s="18" t="s">
        <v>22</v>
      </c>
      <c r="F74" s="18" t="s">
        <v>183</v>
      </c>
      <c r="G74" s="18" t="s">
        <v>38</v>
      </c>
      <c r="H74" s="86">
        <v>15000</v>
      </c>
    </row>
    <row r="75" spans="1:8" ht="24">
      <c r="A75" s="101"/>
      <c r="B75" s="37" t="s">
        <v>62</v>
      </c>
      <c r="C75" s="18" t="s">
        <v>68</v>
      </c>
      <c r="D75" s="18" t="s">
        <v>94</v>
      </c>
      <c r="E75" s="18" t="s">
        <v>22</v>
      </c>
      <c r="F75" s="18" t="s">
        <v>183</v>
      </c>
      <c r="G75" s="18" t="s">
        <v>38</v>
      </c>
      <c r="H75" s="86">
        <v>177000</v>
      </c>
    </row>
    <row r="76" spans="1:8" ht="12.75">
      <c r="A76" s="101"/>
      <c r="B76" s="37" t="s">
        <v>147</v>
      </c>
      <c r="C76" s="18" t="s">
        <v>68</v>
      </c>
      <c r="D76" s="18" t="s">
        <v>94</v>
      </c>
      <c r="E76" s="18" t="s">
        <v>22</v>
      </c>
      <c r="F76" s="18" t="s">
        <v>183</v>
      </c>
      <c r="G76" s="18" t="s">
        <v>148</v>
      </c>
      <c r="H76" s="86">
        <v>20000</v>
      </c>
    </row>
    <row r="77" spans="1:8" s="51" customFormat="1" ht="60">
      <c r="A77" s="101"/>
      <c r="B77" s="36" t="s">
        <v>130</v>
      </c>
      <c r="C77" s="17" t="s">
        <v>68</v>
      </c>
      <c r="D77" s="17" t="s">
        <v>94</v>
      </c>
      <c r="E77" s="17" t="s">
        <v>22</v>
      </c>
      <c r="F77" s="17" t="s">
        <v>150</v>
      </c>
      <c r="G77" s="17"/>
      <c r="H77" s="83">
        <f>SUM(H78)</f>
        <v>416920</v>
      </c>
    </row>
    <row r="78" spans="1:8" ht="47.25" customHeight="1">
      <c r="A78" s="101"/>
      <c r="B78" s="37" t="s">
        <v>181</v>
      </c>
      <c r="C78" s="18" t="s">
        <v>68</v>
      </c>
      <c r="D78" s="18" t="s">
        <v>94</v>
      </c>
      <c r="E78" s="18" t="s">
        <v>22</v>
      </c>
      <c r="F78" s="18" t="s">
        <v>178</v>
      </c>
      <c r="G78" s="18" t="s">
        <v>42</v>
      </c>
      <c r="H78" s="86">
        <v>416920</v>
      </c>
    </row>
    <row r="79" spans="1:8" ht="24">
      <c r="A79" s="101"/>
      <c r="B79" s="36" t="s">
        <v>165</v>
      </c>
      <c r="C79" s="17" t="s">
        <v>68</v>
      </c>
      <c r="D79" s="17" t="s">
        <v>94</v>
      </c>
      <c r="E79" s="17" t="s">
        <v>25</v>
      </c>
      <c r="F79" s="17"/>
      <c r="G79" s="17"/>
      <c r="H79" s="83">
        <f>SUM(H80)</f>
        <v>1261980</v>
      </c>
    </row>
    <row r="80" spans="1:8" ht="36">
      <c r="A80" s="101"/>
      <c r="B80" s="37" t="s">
        <v>180</v>
      </c>
      <c r="C80" s="18" t="s">
        <v>68</v>
      </c>
      <c r="D80" s="18" t="s">
        <v>94</v>
      </c>
      <c r="E80" s="18" t="s">
        <v>25</v>
      </c>
      <c r="F80" s="18" t="s">
        <v>177</v>
      </c>
      <c r="G80" s="18" t="s">
        <v>42</v>
      </c>
      <c r="H80" s="86">
        <v>1261980</v>
      </c>
    </row>
    <row r="81" spans="1:9" ht="12.75">
      <c r="A81" s="101"/>
      <c r="B81" s="36" t="s">
        <v>13</v>
      </c>
      <c r="C81" s="17" t="s">
        <v>68</v>
      </c>
      <c r="D81" s="53" t="s">
        <v>29</v>
      </c>
      <c r="E81" s="54"/>
      <c r="F81" s="53"/>
      <c r="G81" s="54"/>
      <c r="H81" s="83">
        <f>SUM(H82)</f>
        <v>50000</v>
      </c>
      <c r="I81" s="4" t="s">
        <v>138</v>
      </c>
    </row>
    <row r="82" spans="1:8" ht="14.25" customHeight="1">
      <c r="A82" s="101"/>
      <c r="B82" s="36" t="s">
        <v>14</v>
      </c>
      <c r="C82" s="17" t="s">
        <v>68</v>
      </c>
      <c r="D82" s="17" t="s">
        <v>29</v>
      </c>
      <c r="E82" s="17" t="s">
        <v>22</v>
      </c>
      <c r="F82" s="17"/>
      <c r="G82" s="17"/>
      <c r="H82" s="83">
        <f>SUM(H83)</f>
        <v>50000</v>
      </c>
    </row>
    <row r="83" spans="1:8" ht="17.25" customHeight="1">
      <c r="A83" s="101"/>
      <c r="B83" s="41" t="s">
        <v>54</v>
      </c>
      <c r="C83" s="18" t="s">
        <v>68</v>
      </c>
      <c r="D83" s="18" t="s">
        <v>29</v>
      </c>
      <c r="E83" s="18" t="s">
        <v>22</v>
      </c>
      <c r="F83" s="18" t="s">
        <v>112</v>
      </c>
      <c r="G83" s="18"/>
      <c r="H83" s="86">
        <f>SUM(H84)</f>
        <v>50000</v>
      </c>
    </row>
    <row r="84" spans="1:8" ht="12.75">
      <c r="A84" s="101"/>
      <c r="B84" s="42" t="s">
        <v>166</v>
      </c>
      <c r="C84" s="18" t="s">
        <v>68</v>
      </c>
      <c r="D84" s="18" t="s">
        <v>29</v>
      </c>
      <c r="E84" s="18" t="s">
        <v>22</v>
      </c>
      <c r="F84" s="18" t="s">
        <v>112</v>
      </c>
      <c r="G84" s="18" t="s">
        <v>167</v>
      </c>
      <c r="H84" s="86">
        <v>50000</v>
      </c>
    </row>
    <row r="85" spans="1:8" ht="12.75">
      <c r="A85" s="101"/>
      <c r="B85" s="36" t="s">
        <v>15</v>
      </c>
      <c r="C85" s="17" t="s">
        <v>68</v>
      </c>
      <c r="D85" s="53" t="s">
        <v>30</v>
      </c>
      <c r="E85" s="54"/>
      <c r="F85" s="53"/>
      <c r="G85" s="54"/>
      <c r="H85" s="83">
        <f>SUM(H86)</f>
        <v>5000</v>
      </c>
    </row>
    <row r="86" spans="1:8" ht="12.75">
      <c r="A86" s="101"/>
      <c r="B86" s="36" t="s">
        <v>89</v>
      </c>
      <c r="C86" s="17" t="s">
        <v>68</v>
      </c>
      <c r="D86" s="17" t="s">
        <v>30</v>
      </c>
      <c r="E86" s="17" t="s">
        <v>24</v>
      </c>
      <c r="F86" s="17"/>
      <c r="G86" s="17"/>
      <c r="H86" s="83">
        <f>SUM(H87)</f>
        <v>5000</v>
      </c>
    </row>
    <row r="87" spans="1:8" ht="24">
      <c r="A87" s="101"/>
      <c r="B87" s="41" t="s">
        <v>113</v>
      </c>
      <c r="C87" s="18" t="s">
        <v>68</v>
      </c>
      <c r="D87" s="18" t="s">
        <v>30</v>
      </c>
      <c r="E87" s="18" t="s">
        <v>24</v>
      </c>
      <c r="F87" s="18" t="s">
        <v>114</v>
      </c>
      <c r="G87" s="18"/>
      <c r="H87" s="86">
        <v>5000</v>
      </c>
    </row>
    <row r="88" spans="1:8" ht="24">
      <c r="A88" s="101"/>
      <c r="B88" s="37" t="s">
        <v>62</v>
      </c>
      <c r="C88" s="18" t="s">
        <v>68</v>
      </c>
      <c r="D88" s="18" t="s">
        <v>30</v>
      </c>
      <c r="E88" s="18" t="s">
        <v>24</v>
      </c>
      <c r="F88" s="18" t="s">
        <v>114</v>
      </c>
      <c r="G88" s="18" t="s">
        <v>117</v>
      </c>
      <c r="H88" s="86">
        <v>5000</v>
      </c>
    </row>
    <row r="89" spans="1:8" ht="12.75">
      <c r="A89" s="101"/>
      <c r="B89" s="43" t="s">
        <v>31</v>
      </c>
      <c r="C89" s="50"/>
      <c r="D89" s="50"/>
      <c r="E89" s="50"/>
      <c r="F89" s="50"/>
      <c r="G89" s="50"/>
      <c r="H89" s="80">
        <f>SUM(H14+H44+H50+H55+H71+H81+H85)</f>
        <v>5347923.67</v>
      </c>
    </row>
  </sheetData>
  <sheetProtection/>
  <mergeCells count="10">
    <mergeCell ref="H11:H12"/>
    <mergeCell ref="A13:A89"/>
    <mergeCell ref="A8:G9"/>
    <mergeCell ref="A11:A12"/>
    <mergeCell ref="B11:B12"/>
    <mergeCell ref="C11:C12"/>
    <mergeCell ref="D11:D12"/>
    <mergeCell ref="E11:E12"/>
    <mergeCell ref="F11:F12"/>
    <mergeCell ref="G11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  <headerFooter>
    <oddHeader>&amp;CСтруктурный макет
</oddHeader>
  </headerFooter>
  <rowBreaks count="1" manualBreakCount="1">
    <brk id="4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115" zoomScaleSheetLayoutView="115" workbookViewId="0" topLeftCell="A1">
      <selection activeCell="E12" sqref="E12"/>
    </sheetView>
  </sheetViews>
  <sheetFormatPr defaultColWidth="9.00390625" defaultRowHeight="12.75"/>
  <cols>
    <col min="1" max="1" width="29.875" style="4" customWidth="1"/>
    <col min="2" max="2" width="56.625" style="4" customWidth="1"/>
    <col min="3" max="3" width="15.125" style="4" bestFit="1" customWidth="1"/>
    <col min="4" max="16384" width="9.125" style="4" customWidth="1"/>
  </cols>
  <sheetData>
    <row r="1" ht="12.75" customHeight="1">
      <c r="C1" s="1" t="s">
        <v>137</v>
      </c>
    </row>
    <row r="2" ht="15">
      <c r="C2" s="1" t="s">
        <v>152</v>
      </c>
    </row>
    <row r="3" ht="12.75" customHeight="1">
      <c r="C3" s="1" t="s">
        <v>170</v>
      </c>
    </row>
    <row r="4" spans="1:3" ht="15">
      <c r="A4" s="5"/>
      <c r="C4" s="1" t="s">
        <v>185</v>
      </c>
    </row>
    <row r="5" spans="1:3" ht="12.75" customHeight="1">
      <c r="A5" s="6"/>
      <c r="C5" s="1" t="s">
        <v>171</v>
      </c>
    </row>
    <row r="6" spans="1:3" ht="15">
      <c r="A6" s="7"/>
      <c r="B6" s="55"/>
      <c r="C6" s="92" t="s">
        <v>193</v>
      </c>
    </row>
    <row r="7" ht="12.75">
      <c r="A7" s="7"/>
    </row>
    <row r="8" spans="1:3" ht="12.75" customHeight="1">
      <c r="A8" s="97" t="s">
        <v>168</v>
      </c>
      <c r="B8" s="97"/>
      <c r="C8" s="97"/>
    </row>
    <row r="9" spans="1:3" ht="12.75">
      <c r="A9" s="97"/>
      <c r="B9" s="97"/>
      <c r="C9" s="97"/>
    </row>
    <row r="10" spans="1:3" ht="12.75" customHeight="1">
      <c r="A10" s="8"/>
      <c r="C10" s="11" t="s">
        <v>188</v>
      </c>
    </row>
    <row r="11" spans="1:3" ht="21" customHeight="1">
      <c r="A11" s="10" t="s">
        <v>8</v>
      </c>
      <c r="B11" s="10" t="s">
        <v>0</v>
      </c>
      <c r="C11" s="10" t="s">
        <v>33</v>
      </c>
    </row>
    <row r="12" spans="1:3" ht="33.75" customHeight="1">
      <c r="A12" s="22" t="s">
        <v>71</v>
      </c>
      <c r="B12" s="14" t="s">
        <v>56</v>
      </c>
      <c r="C12" s="76">
        <v>59540.36</v>
      </c>
    </row>
    <row r="13" spans="1:3" ht="21" customHeight="1">
      <c r="A13" s="13" t="s">
        <v>72</v>
      </c>
      <c r="B13" s="15" t="s">
        <v>57</v>
      </c>
      <c r="C13" s="76">
        <v>-5288383.31</v>
      </c>
    </row>
    <row r="14" spans="1:3" ht="18" customHeight="1">
      <c r="A14" s="13" t="s">
        <v>73</v>
      </c>
      <c r="B14" s="15" t="s">
        <v>58</v>
      </c>
      <c r="C14" s="76">
        <v>-5288383.31</v>
      </c>
    </row>
    <row r="15" spans="1:3" ht="19.5" customHeight="1">
      <c r="A15" s="13" t="s">
        <v>74</v>
      </c>
      <c r="B15" s="15" t="s">
        <v>59</v>
      </c>
      <c r="C15" s="76">
        <v>5347923.67</v>
      </c>
    </row>
    <row r="16" spans="1:3" ht="15">
      <c r="A16" s="13" t="s">
        <v>75</v>
      </c>
      <c r="B16" s="15" t="s">
        <v>60</v>
      </c>
      <c r="C16" s="76">
        <v>5347923.67</v>
      </c>
    </row>
    <row r="17" spans="1:3" ht="15">
      <c r="A17" s="16"/>
      <c r="B17" s="12" t="s">
        <v>34</v>
      </c>
      <c r="C17" s="77">
        <v>59540.36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Header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Таня</cp:lastModifiedBy>
  <cp:lastPrinted>2022-02-15T11:57:33Z</cp:lastPrinted>
  <dcterms:created xsi:type="dcterms:W3CDTF">2009-12-08T03:06:20Z</dcterms:created>
  <dcterms:modified xsi:type="dcterms:W3CDTF">2022-02-18T03:11:32Z</dcterms:modified>
  <cp:category/>
  <cp:version/>
  <cp:contentType/>
  <cp:contentStatus/>
</cp:coreProperties>
</file>